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1" i="1" l="1"/>
  <c r="T10" i="1"/>
  <c r="AJ15" i="1" l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M15" i="1"/>
  <c r="L15" i="1"/>
  <c r="T15" i="1" s="1"/>
  <c r="K15" i="1"/>
  <c r="J15" i="1"/>
  <c r="I15" i="1"/>
  <c r="H15" i="1"/>
  <c r="G15" i="1"/>
  <c r="F15" i="1"/>
  <c r="E15" i="1"/>
  <c r="O10" i="1"/>
  <c r="O11" i="1" l="1"/>
  <c r="O15" i="1" s="1"/>
  <c r="E19" i="1"/>
  <c r="F19" i="1"/>
  <c r="G19" i="1"/>
  <c r="H19" i="1"/>
  <c r="I19" i="1"/>
  <c r="I20" i="1"/>
  <c r="N20" i="1" s="1"/>
  <c r="H20" i="1"/>
  <c r="G20" i="1"/>
  <c r="F20" i="1"/>
  <c r="E20" i="1"/>
  <c r="G22" i="1" l="1"/>
  <c r="M20" i="1"/>
  <c r="D16" i="1"/>
  <c r="E22" i="1"/>
  <c r="L20" i="1"/>
  <c r="M19" i="1"/>
  <c r="I22" i="1"/>
  <c r="K20" i="1"/>
  <c r="L19" i="1"/>
  <c r="H22" i="1"/>
  <c r="L22" i="1" s="1"/>
  <c r="F22" i="1"/>
  <c r="K19" i="1"/>
  <c r="O19" i="1"/>
  <c r="O22" i="1" s="1"/>
  <c r="N15" i="1"/>
  <c r="N19" i="1" s="1"/>
  <c r="K22" i="1" l="1"/>
  <c r="N22" i="1"/>
  <c r="M22" i="1"/>
</calcChain>
</file>

<file path=xl/sharedStrings.xml><?xml version="1.0" encoding="utf-8"?>
<sst xmlns="http://schemas.openxmlformats.org/spreadsheetml/2006/main" count="107" uniqueCount="69">
  <si>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</si>
  <si>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</si>
  <si>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</si>
  <si>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</si>
  <si>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</si>
  <si>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</si>
  <si>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</si>
  <si>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</si>
  <si>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</si>
  <si>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</si>
  <si>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</si>
  <si>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</si>
  <si>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</si>
  <si>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</si>
  <si>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</si>
  <si>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</si>
  <si>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</si>
  <si>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</si>
  <si>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</si>
  <si>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</si>
  <si>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</si>
  <si>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</si>
  <si>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</si>
  <si>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</si>
  <si>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</si>
  <si>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</si>
  <si>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</si>
  <si>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</si>
  <si>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</si>
  <si>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</si>
  <si>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</si>
  <si>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</si>
  <si>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</si>
  <si>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</si>
  <si>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</si>
  <si>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</si>
  <si>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</si>
  <si>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</si>
  <si>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</si>
  <si>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</si>
  <si>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K - %</t>
  </si>
  <si>
    <t>Seurat</t>
  </si>
  <si>
    <t>suomensarja</t>
  </si>
  <si>
    <t>ykköspesis</t>
  </si>
  <si>
    <t>VuVe</t>
  </si>
  <si>
    <t>VuVe = Vuokatin Veto  (1946)</t>
  </si>
  <si>
    <t>15.05. 2013  VuVe - Virkiä  0-2  (2-3, 0-1)</t>
  </si>
  <si>
    <t>17.05. 2013  Pesäkarhut - VuVe  2-0  (10-3, 6-0)</t>
  </si>
  <si>
    <t>5.  ottelu</t>
  </si>
  <si>
    <t>Essi Saastamoinen</t>
  </si>
  <si>
    <t>1.8.1992   Sotkamo</t>
  </si>
  <si>
    <t xml:space="preserve">  20 v   9 kk 14 pv</t>
  </si>
  <si>
    <t xml:space="preserve">  20 v   9 kk 16 pv</t>
  </si>
  <si>
    <t>29.05. 2013  ViU - VuVe  1-2  (6-7, 3-1, 0-4)</t>
  </si>
  <si>
    <t xml:space="preserve">  20 v   9 kk 26 pv</t>
  </si>
  <si>
    <t>6.  ottelu</t>
  </si>
  <si>
    <t>02.06. 2013  VuVe - Roihu  2-0  (10-1, 14-2)</t>
  </si>
  <si>
    <t xml:space="preserve">  20 v 10 kk   1 pv</t>
  </si>
  <si>
    <t>play off</t>
  </si>
  <si>
    <t>7.</t>
  </si>
  <si>
    <t>8.</t>
  </si>
  <si>
    <t>L+T</t>
  </si>
  <si>
    <t>ViU</t>
  </si>
  <si>
    <t>ViU = Viinijärven Urheilijat  (1914)</t>
  </si>
  <si>
    <t>Sotkamon Jymy-Pesis,  kasvattajaseura</t>
  </si>
  <si>
    <t>9.</t>
  </si>
  <si>
    <t>KPK</t>
  </si>
  <si>
    <t>KPK = Kajaanin Pallokerho  (1933)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</si>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</sst>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6" borderId="7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18" width="5.7109375" style="95" customWidth="1"/>
    <col min="19" max="19" width="5.7109375" style="94" customWidth="1"/>
    <col min="20" max="20" width="0.7109375" style="39" customWidth="1"/>
    <col min="21" max="28" width="5.7109375" style="8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42578125" style="26" customWidth="1"/>
    <col min="38" max="38" width="31.855468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5"/>
      <c r="H1" s="6"/>
      <c r="I1" s="3"/>
      <c r="J1" s="5"/>
      <c r="K1" s="5"/>
      <c r="L1" s="5"/>
      <c r="M1" s="3"/>
      <c r="N1" s="5"/>
      <c r="O1" s="7"/>
      <c r="P1" s="93"/>
      <c r="Q1" s="93"/>
      <c r="R1" s="9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61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1">
        <v>2008</v>
      </c>
      <c r="C4" s="81"/>
      <c r="D4" s="82" t="s">
        <v>44</v>
      </c>
      <c r="E4" s="81"/>
      <c r="F4" s="86" t="s">
        <v>42</v>
      </c>
      <c r="G4" s="83"/>
      <c r="H4" s="84"/>
      <c r="I4" s="81"/>
      <c r="J4" s="81"/>
      <c r="K4" s="81"/>
      <c r="L4" s="81"/>
      <c r="M4" s="81"/>
      <c r="N4" s="85"/>
      <c r="O4" s="25"/>
      <c r="P4" s="19"/>
      <c r="Q4" s="19"/>
      <c r="R4" s="19"/>
      <c r="S4" s="19"/>
      <c r="U4" s="27"/>
      <c r="V4" s="27"/>
      <c r="W4" s="27"/>
      <c r="X4" s="27"/>
      <c r="Y4" s="27"/>
      <c r="Z4" s="31"/>
      <c r="AA4" s="31"/>
      <c r="AB4" s="31"/>
      <c r="AC4" s="31"/>
      <c r="AD4" s="31"/>
      <c r="AE4" s="27"/>
      <c r="AF4" s="27"/>
      <c r="AG4" s="32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7">
        <v>2008</v>
      </c>
      <c r="C5" s="87"/>
      <c r="D5" s="88" t="s">
        <v>44</v>
      </c>
      <c r="E5" s="87"/>
      <c r="F5" s="89" t="s">
        <v>43</v>
      </c>
      <c r="G5" s="90"/>
      <c r="H5" s="91"/>
      <c r="I5" s="87"/>
      <c r="J5" s="87"/>
      <c r="K5" s="87"/>
      <c r="L5" s="87"/>
      <c r="M5" s="87"/>
      <c r="N5" s="92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1"/>
      <c r="AA5" s="31"/>
      <c r="AB5" s="31"/>
      <c r="AC5" s="31"/>
      <c r="AD5" s="31"/>
      <c r="AE5" s="27"/>
      <c r="AF5" s="27"/>
      <c r="AG5" s="32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7">
        <v>2009</v>
      </c>
      <c r="C6" s="87"/>
      <c r="D6" s="88" t="s">
        <v>44</v>
      </c>
      <c r="E6" s="87"/>
      <c r="F6" s="89" t="s">
        <v>43</v>
      </c>
      <c r="G6" s="90"/>
      <c r="H6" s="91"/>
      <c r="I6" s="87"/>
      <c r="J6" s="87"/>
      <c r="K6" s="87"/>
      <c r="L6" s="87"/>
      <c r="M6" s="87"/>
      <c r="N6" s="92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31"/>
      <c r="AA6" s="31"/>
      <c r="AB6" s="31"/>
      <c r="AC6" s="31"/>
      <c r="AD6" s="31"/>
      <c r="AE6" s="27"/>
      <c r="AF6" s="27"/>
      <c r="AG6" s="32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7">
        <v>2010</v>
      </c>
      <c r="C7" s="87"/>
      <c r="D7" s="88" t="s">
        <v>44</v>
      </c>
      <c r="E7" s="87"/>
      <c r="F7" s="89" t="s">
        <v>43</v>
      </c>
      <c r="G7" s="90"/>
      <c r="H7" s="91"/>
      <c r="I7" s="87"/>
      <c r="J7" s="87"/>
      <c r="K7" s="87"/>
      <c r="L7" s="87"/>
      <c r="M7" s="87"/>
      <c r="N7" s="92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31"/>
      <c r="AA7" s="31"/>
      <c r="AB7" s="31"/>
      <c r="AC7" s="31"/>
      <c r="AD7" s="31"/>
      <c r="AE7" s="27"/>
      <c r="AF7" s="27"/>
      <c r="AG7" s="32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87">
        <v>2011</v>
      </c>
      <c r="C8" s="87"/>
      <c r="D8" s="88" t="s">
        <v>44</v>
      </c>
      <c r="E8" s="87"/>
      <c r="F8" s="89" t="s">
        <v>43</v>
      </c>
      <c r="G8" s="90"/>
      <c r="H8" s="91"/>
      <c r="I8" s="87"/>
      <c r="J8" s="87"/>
      <c r="K8" s="87"/>
      <c r="L8" s="87"/>
      <c r="M8" s="87"/>
      <c r="N8" s="92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31"/>
      <c r="AA8" s="31"/>
      <c r="AB8" s="31"/>
      <c r="AC8" s="31"/>
      <c r="AD8" s="31"/>
      <c r="AE8" s="27"/>
      <c r="AF8" s="27"/>
      <c r="AG8" s="32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87">
        <v>2012</v>
      </c>
      <c r="C9" s="87"/>
      <c r="D9" s="88" t="s">
        <v>44</v>
      </c>
      <c r="E9" s="87"/>
      <c r="F9" s="89" t="s">
        <v>43</v>
      </c>
      <c r="G9" s="90"/>
      <c r="H9" s="91"/>
      <c r="I9" s="87"/>
      <c r="J9" s="87"/>
      <c r="K9" s="87"/>
      <c r="L9" s="87"/>
      <c r="M9" s="87"/>
      <c r="N9" s="92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31"/>
      <c r="AA9" s="31"/>
      <c r="AB9" s="31"/>
      <c r="AC9" s="31"/>
      <c r="AD9" s="31"/>
      <c r="AE9" s="27"/>
      <c r="AF9" s="27"/>
      <c r="AG9" s="32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2013</v>
      </c>
      <c r="C10" s="27" t="s">
        <v>59</v>
      </c>
      <c r="D10" s="28" t="s">
        <v>44</v>
      </c>
      <c r="E10" s="27">
        <v>24</v>
      </c>
      <c r="F10" s="27">
        <v>1</v>
      </c>
      <c r="G10" s="27">
        <v>14</v>
      </c>
      <c r="H10" s="27">
        <v>18</v>
      </c>
      <c r="I10" s="27">
        <v>79</v>
      </c>
      <c r="J10" s="27">
        <v>47</v>
      </c>
      <c r="K10" s="27">
        <v>10</v>
      </c>
      <c r="L10" s="27">
        <v>7</v>
      </c>
      <c r="M10" s="27">
        <v>15</v>
      </c>
      <c r="N10" s="29">
        <v>0.58509999999999995</v>
      </c>
      <c r="O10" s="30">
        <f>PRODUCT(I10/N10)</f>
        <v>135.01965475987012</v>
      </c>
      <c r="P10" s="19"/>
      <c r="Q10" s="19"/>
      <c r="R10" s="19"/>
      <c r="S10" s="19"/>
      <c r="T10" s="25" t="e">
        <f t="shared" ref="T10:T15" si="0">PRODUCT(L10/S10)</f>
        <v>#DIV/0!</v>
      </c>
      <c r="U10" s="27">
        <v>4</v>
      </c>
      <c r="V10" s="27">
        <v>0</v>
      </c>
      <c r="W10" s="27">
        <v>1</v>
      </c>
      <c r="X10" s="27">
        <v>0</v>
      </c>
      <c r="Y10" s="27">
        <v>6</v>
      </c>
      <c r="Z10" s="31"/>
      <c r="AA10" s="31"/>
      <c r="AB10" s="31"/>
      <c r="AC10" s="31"/>
      <c r="AD10" s="31"/>
      <c r="AE10" s="27"/>
      <c r="AF10" s="27"/>
      <c r="AG10" s="32"/>
      <c r="AH10" s="27"/>
      <c r="AI10" s="27"/>
      <c r="AJ10" s="27"/>
      <c r="AK10" s="14" t="s">
        <v>58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2014</v>
      </c>
      <c r="C11" s="27" t="s">
        <v>60</v>
      </c>
      <c r="D11" s="28" t="s">
        <v>44</v>
      </c>
      <c r="E11" s="27">
        <v>24</v>
      </c>
      <c r="F11" s="27">
        <v>3</v>
      </c>
      <c r="G11" s="27">
        <v>34</v>
      </c>
      <c r="H11" s="27">
        <v>8</v>
      </c>
      <c r="I11" s="27">
        <v>98</v>
      </c>
      <c r="J11" s="27">
        <v>24</v>
      </c>
      <c r="K11" s="27">
        <v>11</v>
      </c>
      <c r="L11" s="27">
        <v>26</v>
      </c>
      <c r="M11" s="27">
        <v>37</v>
      </c>
      <c r="N11" s="29">
        <v>0.48</v>
      </c>
      <c r="O11" s="30">
        <f>PRODUCT(I11/N11)</f>
        <v>204.16666666666669</v>
      </c>
      <c r="P11" s="19" t="s">
        <v>59</v>
      </c>
      <c r="Q11" s="19"/>
      <c r="R11" s="19"/>
      <c r="S11" s="19"/>
      <c r="T11" s="25" t="e">
        <f>PRODUCT(L11/S11)</f>
        <v>#DIV/0!</v>
      </c>
      <c r="U11" s="27">
        <v>3</v>
      </c>
      <c r="V11" s="27">
        <v>0</v>
      </c>
      <c r="W11" s="27">
        <v>2</v>
      </c>
      <c r="X11" s="27">
        <v>0</v>
      </c>
      <c r="Y11" s="27">
        <v>4</v>
      </c>
      <c r="Z11" s="31"/>
      <c r="AA11" s="31"/>
      <c r="AB11" s="31"/>
      <c r="AC11" s="31"/>
      <c r="AD11" s="31"/>
      <c r="AE11" s="27"/>
      <c r="AF11" s="27"/>
      <c r="AG11" s="32"/>
      <c r="AH11" s="27"/>
      <c r="AI11" s="27"/>
      <c r="AJ11" s="27"/>
      <c r="AK11" s="14" t="s">
        <v>58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2015</v>
      </c>
      <c r="C12" s="27" t="s">
        <v>60</v>
      </c>
      <c r="D12" s="28" t="s">
        <v>62</v>
      </c>
      <c r="E12" s="27">
        <v>24</v>
      </c>
      <c r="F12" s="27">
        <v>1</v>
      </c>
      <c r="G12" s="27">
        <v>14</v>
      </c>
      <c r="H12" s="27">
        <v>4</v>
      </c>
      <c r="I12" s="27">
        <v>73</v>
      </c>
      <c r="J12" s="27">
        <v>25</v>
      </c>
      <c r="K12" s="27">
        <v>12</v>
      </c>
      <c r="L12" s="27">
        <v>21</v>
      </c>
      <c r="M12" s="27">
        <v>15</v>
      </c>
      <c r="N12" s="29">
        <v>0.46789999999999998</v>
      </c>
      <c r="O12" s="30">
        <v>156</v>
      </c>
      <c r="P12" s="19"/>
      <c r="Q12" s="19"/>
      <c r="R12" s="19"/>
      <c r="S12" s="19"/>
      <c r="T12" s="25"/>
      <c r="U12" s="27">
        <v>3</v>
      </c>
      <c r="V12" s="27">
        <v>0</v>
      </c>
      <c r="W12" s="27">
        <v>0</v>
      </c>
      <c r="X12" s="27">
        <v>0</v>
      </c>
      <c r="Y12" s="27">
        <v>6</v>
      </c>
      <c r="Z12" s="31"/>
      <c r="AA12" s="31"/>
      <c r="AB12" s="31"/>
      <c r="AC12" s="31"/>
      <c r="AD12" s="31"/>
      <c r="AE12" s="27"/>
      <c r="AF12" s="27"/>
      <c r="AG12" s="32"/>
      <c r="AH12" s="27"/>
      <c r="AI12" s="27"/>
      <c r="AJ12" s="27"/>
      <c r="AK12" s="14" t="s">
        <v>58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2016</v>
      </c>
      <c r="C13" s="27" t="s">
        <v>65</v>
      </c>
      <c r="D13" s="28" t="s">
        <v>66</v>
      </c>
      <c r="E13" s="27">
        <v>21</v>
      </c>
      <c r="F13" s="27">
        <v>2</v>
      </c>
      <c r="G13" s="27">
        <v>16</v>
      </c>
      <c r="H13" s="27">
        <v>9</v>
      </c>
      <c r="I13" s="27">
        <v>53</v>
      </c>
      <c r="J13" s="27">
        <v>5</v>
      </c>
      <c r="K13" s="27">
        <v>12</v>
      </c>
      <c r="L13" s="27">
        <v>18</v>
      </c>
      <c r="M13" s="27">
        <v>18</v>
      </c>
      <c r="N13" s="29">
        <v>0.39</v>
      </c>
      <c r="O13" s="30">
        <v>136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31"/>
      <c r="AA13" s="31"/>
      <c r="AB13" s="31"/>
      <c r="AC13" s="31"/>
      <c r="AD13" s="31"/>
      <c r="AE13" s="27"/>
      <c r="AF13" s="27"/>
      <c r="AG13" s="32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2017</v>
      </c>
      <c r="C14" s="27" t="s">
        <v>68</v>
      </c>
      <c r="D14" s="28" t="s">
        <v>66</v>
      </c>
      <c r="E14" s="27">
        <v>26</v>
      </c>
      <c r="F14" s="27">
        <v>1</v>
      </c>
      <c r="G14" s="27">
        <v>18</v>
      </c>
      <c r="H14" s="27">
        <v>15</v>
      </c>
      <c r="I14" s="27">
        <v>71</v>
      </c>
      <c r="J14" s="27">
        <v>22</v>
      </c>
      <c r="K14" s="27">
        <v>9</v>
      </c>
      <c r="L14" s="27">
        <v>21</v>
      </c>
      <c r="M14" s="27">
        <v>19</v>
      </c>
      <c r="N14" s="29">
        <v>0.45800000000000002</v>
      </c>
      <c r="O14" s="30">
        <v>155</v>
      </c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31"/>
      <c r="AA14" s="31"/>
      <c r="AB14" s="31"/>
      <c r="AC14" s="31"/>
      <c r="AD14" s="31"/>
      <c r="AE14" s="27"/>
      <c r="AF14" s="27"/>
      <c r="AG14" s="32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>SUM(E10:E14)</f>
        <v>119</v>
      </c>
      <c r="F15" s="19">
        <f t="shared" ref="F15:M15" si="1">SUM(F10:F14)</f>
        <v>8</v>
      </c>
      <c r="G15" s="19">
        <f t="shared" si="1"/>
        <v>96</v>
      </c>
      <c r="H15" s="19">
        <f t="shared" si="1"/>
        <v>54</v>
      </c>
      <c r="I15" s="19">
        <f t="shared" si="1"/>
        <v>374</v>
      </c>
      <c r="J15" s="19">
        <f t="shared" si="1"/>
        <v>123</v>
      </c>
      <c r="K15" s="19">
        <f t="shared" si="1"/>
        <v>54</v>
      </c>
      <c r="L15" s="19">
        <f t="shared" si="1"/>
        <v>93</v>
      </c>
      <c r="M15" s="19">
        <f t="shared" si="1"/>
        <v>104</v>
      </c>
      <c r="N15" s="33">
        <f>PRODUCT(I15/O15)</f>
        <v>0.4757142038815636</v>
      </c>
      <c r="O15" s="34">
        <f>SUM(O10:O14)</f>
        <v>786.18632142653678</v>
      </c>
      <c r="P15" s="19"/>
      <c r="Q15" s="19"/>
      <c r="R15" s="19"/>
      <c r="S15" s="19"/>
      <c r="T15" s="25" t="e">
        <f t="shared" si="0"/>
        <v>#DIV/0!</v>
      </c>
      <c r="U15" s="19">
        <f t="shared" ref="U15" si="2">SUM(U10:U14)</f>
        <v>10</v>
      </c>
      <c r="V15" s="19">
        <f t="shared" ref="V15" si="3">SUM(V10:V14)</f>
        <v>0</v>
      </c>
      <c r="W15" s="19">
        <f t="shared" ref="W15" si="4">SUM(W10:W14)</f>
        <v>3</v>
      </c>
      <c r="X15" s="19">
        <f t="shared" ref="X15" si="5">SUM(X10:X14)</f>
        <v>0</v>
      </c>
      <c r="Y15" s="19">
        <f t="shared" ref="Y15" si="6">SUM(Y10:Y14)</f>
        <v>16</v>
      </c>
      <c r="Z15" s="19">
        <f t="shared" ref="Z15" si="7">SUM(Z10:Z14)</f>
        <v>0</v>
      </c>
      <c r="AA15" s="19">
        <f t="shared" ref="AA15" si="8">SUM(AA10:AA14)</f>
        <v>0</v>
      </c>
      <c r="AB15" s="19">
        <f t="shared" ref="AB15" si="9">SUM(AB10:AB14)</f>
        <v>0</v>
      </c>
      <c r="AC15" s="19">
        <f t="shared" ref="AC15" si="10">SUM(AC10:AC14)</f>
        <v>0</v>
      </c>
      <c r="AD15" s="19">
        <f t="shared" ref="AD15" si="11">SUM(AD10:AD14)</f>
        <v>0</v>
      </c>
      <c r="AE15" s="19">
        <f t="shared" ref="AE15" si="12">SUM(AE10:AE14)</f>
        <v>0</v>
      </c>
      <c r="AF15" s="19">
        <f t="shared" ref="AF15" si="13">SUM(AF10:AF14)</f>
        <v>0</v>
      </c>
      <c r="AG15" s="19">
        <f t="shared" ref="AG15" si="14">SUM(AG10:AG14)</f>
        <v>0</v>
      </c>
      <c r="AH15" s="19">
        <f t="shared" ref="AH15" si="15">SUM(AH10:AH14)</f>
        <v>0</v>
      </c>
      <c r="AI15" s="19">
        <f t="shared" ref="AI15:AJ15" si="16">SUM(AI10:AI14)</f>
        <v>0</v>
      </c>
      <c r="AJ15" s="19">
        <f t="shared" si="16"/>
        <v>0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8" t="s">
        <v>2</v>
      </c>
      <c r="C16" s="35"/>
      <c r="D16" s="36">
        <f>SUM(F15:H15)+((I15-F15-G15)/3)+(E15/3)+(AE15*25)+(AF15*25)+(AG15*10)+(AH15*25)+(AI15*20)+(AJ15*15)</f>
        <v>287.66666666666669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8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39"/>
      <c r="P17" s="1"/>
      <c r="Q17" s="40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4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23" t="s">
        <v>16</v>
      </c>
      <c r="C18" s="42"/>
      <c r="D18" s="42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3" t="s">
        <v>40</v>
      </c>
      <c r="O18" s="25"/>
      <c r="P18" s="43" t="s">
        <v>33</v>
      </c>
      <c r="Q18" s="13"/>
      <c r="R18" s="13"/>
      <c r="S18" s="13"/>
      <c r="T18" s="44"/>
      <c r="U18" s="44"/>
      <c r="V18" s="44"/>
      <c r="W18" s="44"/>
      <c r="X18" s="44"/>
      <c r="Y18" s="13"/>
      <c r="Z18" s="13"/>
      <c r="AA18" s="13"/>
      <c r="AB18" s="13"/>
      <c r="AC18" s="44"/>
      <c r="AD18" s="13"/>
      <c r="AE18" s="13"/>
      <c r="AF18" s="13"/>
      <c r="AG18" s="13"/>
      <c r="AH18" s="13"/>
      <c r="AI18" s="13"/>
      <c r="AJ18" s="13"/>
      <c r="AK18" s="45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3" t="s">
        <v>17</v>
      </c>
      <c r="C19" s="13"/>
      <c r="D19" s="46"/>
      <c r="E19" s="27">
        <f>PRODUCT(E15)</f>
        <v>119</v>
      </c>
      <c r="F19" s="27">
        <f>PRODUCT(F15)</f>
        <v>8</v>
      </c>
      <c r="G19" s="27">
        <f>PRODUCT(G15)</f>
        <v>96</v>
      </c>
      <c r="H19" s="27">
        <f>PRODUCT(H15)</f>
        <v>54</v>
      </c>
      <c r="I19" s="27">
        <f>PRODUCT(I15)</f>
        <v>374</v>
      </c>
      <c r="J19" s="1"/>
      <c r="K19" s="47">
        <f>PRODUCT((F19+G19)/E19)</f>
        <v>0.87394957983193278</v>
      </c>
      <c r="L19" s="47">
        <f>PRODUCT(H19/E19)</f>
        <v>0.45378151260504201</v>
      </c>
      <c r="M19" s="47">
        <f>PRODUCT(I19/E19)</f>
        <v>3.1428571428571428</v>
      </c>
      <c r="N19" s="48">
        <f>PRODUCT(N15)</f>
        <v>0.4757142038815636</v>
      </c>
      <c r="O19" s="25">
        <f>PRODUCT(O15)</f>
        <v>786.18632142653678</v>
      </c>
      <c r="P19" s="49" t="s">
        <v>34</v>
      </c>
      <c r="Q19" s="50"/>
      <c r="R19" s="50"/>
      <c r="S19" s="51" t="s">
        <v>46</v>
      </c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2" t="s">
        <v>35</v>
      </c>
      <c r="AE19" s="51"/>
      <c r="AF19" s="96" t="s">
        <v>51</v>
      </c>
      <c r="AG19" s="51"/>
      <c r="AH19" s="51"/>
      <c r="AI19" s="51"/>
      <c r="AJ19" s="52"/>
      <c r="AK19" s="53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4" t="s">
        <v>18</v>
      </c>
      <c r="C20" s="55"/>
      <c r="D20" s="56"/>
      <c r="E20" s="27">
        <f>PRODUCT(U15)</f>
        <v>10</v>
      </c>
      <c r="F20" s="27">
        <f>PRODUCT(V15)</f>
        <v>0</v>
      </c>
      <c r="G20" s="27">
        <f>PRODUCT(W15)</f>
        <v>3</v>
      </c>
      <c r="H20" s="27">
        <f>PRODUCT(X15)</f>
        <v>0</v>
      </c>
      <c r="I20" s="27">
        <f>PRODUCT(Y15)</f>
        <v>16</v>
      </c>
      <c r="J20" s="1"/>
      <c r="K20" s="47">
        <f>PRODUCT((F20+G20)/E20)</f>
        <v>0.3</v>
      </c>
      <c r="L20" s="47">
        <f>PRODUCT(H20/E20)</f>
        <v>0</v>
      </c>
      <c r="M20" s="47">
        <f>PRODUCT(I20/E20)</f>
        <v>1.6</v>
      </c>
      <c r="N20" s="29">
        <f>PRODUCT(I20/O20)</f>
        <v>0.2857142857142857</v>
      </c>
      <c r="O20" s="25">
        <v>56</v>
      </c>
      <c r="P20" s="57" t="s">
        <v>36</v>
      </c>
      <c r="Q20" s="58"/>
      <c r="R20" s="58"/>
      <c r="S20" s="59" t="s">
        <v>47</v>
      </c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 t="s">
        <v>39</v>
      </c>
      <c r="AE20" s="59"/>
      <c r="AF20" s="97" t="s">
        <v>52</v>
      </c>
      <c r="AG20" s="59"/>
      <c r="AH20" s="59"/>
      <c r="AI20" s="59"/>
      <c r="AJ20" s="60"/>
      <c r="AK20" s="6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2" t="s">
        <v>19</v>
      </c>
      <c r="C21" s="63"/>
      <c r="D21" s="64"/>
      <c r="E21" s="31"/>
      <c r="F21" s="31"/>
      <c r="G21" s="31"/>
      <c r="H21" s="31"/>
      <c r="I21" s="31"/>
      <c r="J21" s="1"/>
      <c r="K21" s="65"/>
      <c r="L21" s="65"/>
      <c r="M21" s="65"/>
      <c r="N21" s="66"/>
      <c r="O21" s="25"/>
      <c r="P21" s="57" t="s">
        <v>37</v>
      </c>
      <c r="Q21" s="58"/>
      <c r="R21" s="58"/>
      <c r="S21" s="59" t="s">
        <v>53</v>
      </c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60" t="s">
        <v>48</v>
      </c>
      <c r="AE21" s="59"/>
      <c r="AF21" s="97" t="s">
        <v>54</v>
      </c>
      <c r="AG21" s="59"/>
      <c r="AH21" s="59"/>
      <c r="AI21" s="59"/>
      <c r="AJ21" s="60"/>
      <c r="AK21" s="6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67" t="s">
        <v>20</v>
      </c>
      <c r="C22" s="68"/>
      <c r="D22" s="69"/>
      <c r="E22" s="19">
        <f>SUM(E19:E21)</f>
        <v>129</v>
      </c>
      <c r="F22" s="19">
        <f>SUM(F19:F21)</f>
        <v>8</v>
      </c>
      <c r="G22" s="19">
        <f>SUM(G19:G21)</f>
        <v>99</v>
      </c>
      <c r="H22" s="19">
        <f>SUM(H19:H21)</f>
        <v>54</v>
      </c>
      <c r="I22" s="19">
        <f>SUM(I19:I21)</f>
        <v>390</v>
      </c>
      <c r="J22" s="1"/>
      <c r="K22" s="70">
        <f>PRODUCT((F22+G22)/E22)</f>
        <v>0.8294573643410853</v>
      </c>
      <c r="L22" s="70">
        <f>PRODUCT(H22/E22)</f>
        <v>0.41860465116279072</v>
      </c>
      <c r="M22" s="70">
        <f>PRODUCT(I22/E22)</f>
        <v>3.0232558139534884</v>
      </c>
      <c r="N22" s="33">
        <f>PRODUCT(I22/O22)</f>
        <v>0.46308042540918826</v>
      </c>
      <c r="O22" s="25">
        <f>SUM(O19:O21)</f>
        <v>842.18632142653678</v>
      </c>
      <c r="P22" s="71" t="s">
        <v>38</v>
      </c>
      <c r="Q22" s="72"/>
      <c r="R22" s="72"/>
      <c r="S22" s="73" t="s">
        <v>56</v>
      </c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4" t="s">
        <v>55</v>
      </c>
      <c r="AE22" s="73"/>
      <c r="AF22" s="98" t="s">
        <v>57</v>
      </c>
      <c r="AG22" s="73"/>
      <c r="AH22" s="73"/>
      <c r="AI22" s="74"/>
      <c r="AJ22" s="74"/>
      <c r="AK22" s="75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7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s="10" customFormat="1" ht="15" customHeight="1" x14ac:dyDescent="0.25">
      <c r="A24" s="1"/>
      <c r="B24" s="1" t="s">
        <v>41</v>
      </c>
      <c r="C24" s="1"/>
      <c r="D24" s="1" t="s">
        <v>64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4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45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1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63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1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9"/>
      <c r="D27" s="1" t="s">
        <v>67</v>
      </c>
      <c r="E27" s="1"/>
      <c r="F27" s="1"/>
      <c r="G27" s="1"/>
      <c r="H27" s="1"/>
      <c r="I27" s="1"/>
      <c r="J27" s="1"/>
      <c r="K27" s="1"/>
      <c r="L27" s="1"/>
      <c r="M27" s="77"/>
      <c r="N27" s="77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1"/>
      <c r="AL27" s="9"/>
      <c r="AM27" s="9"/>
      <c r="AN27" s="9"/>
      <c r="AO27" s="9"/>
      <c r="AP27" s="9"/>
      <c r="AQ27" s="9"/>
    </row>
    <row r="28" spans="1:43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1"/>
      <c r="AL28" s="9"/>
      <c r="AM28" s="9"/>
      <c r="AN28" s="9"/>
      <c r="AO28" s="9"/>
      <c r="AP28" s="9"/>
      <c r="AQ28" s="9"/>
    </row>
    <row r="29" spans="1:43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1"/>
      <c r="V29" s="40"/>
      <c r="W29" s="1"/>
      <c r="X29" s="1"/>
      <c r="Y29" s="25"/>
      <c r="Z29" s="25"/>
      <c r="AA29" s="76"/>
      <c r="AB29" s="76"/>
      <c r="AC29" s="25"/>
      <c r="AD29" s="25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1"/>
      <c r="V30" s="40"/>
      <c r="W30" s="1"/>
      <c r="X30" s="1"/>
      <c r="Y30" s="25"/>
      <c r="Z30" s="25"/>
      <c r="AA30" s="76"/>
      <c r="AB30" s="76"/>
      <c r="AC30" s="25"/>
      <c r="AD30" s="25"/>
      <c r="AE30" s="25"/>
      <c r="AF30" s="25"/>
      <c r="AG30" s="25"/>
      <c r="AH30" s="25"/>
      <c r="AI30" s="25"/>
      <c r="AJ30" s="25"/>
      <c r="AK30" s="25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1"/>
      <c r="V31" s="40"/>
      <c r="W31" s="1"/>
      <c r="X31" s="1"/>
      <c r="Y31" s="25"/>
      <c r="Z31" s="25"/>
      <c r="AA31" s="76"/>
      <c r="AB31" s="1"/>
      <c r="AC31" s="1"/>
      <c r="AD31" s="1"/>
      <c r="AE31" s="1"/>
      <c r="AF31" s="1"/>
      <c r="AG31" s="1"/>
      <c r="AH31" s="1"/>
      <c r="AI31" s="1"/>
      <c r="AJ31" s="1"/>
      <c r="AK31" s="41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40"/>
      <c r="W32" s="1"/>
      <c r="X32" s="1"/>
      <c r="Y32" s="25"/>
      <c r="Z32" s="25"/>
      <c r="AA32" s="76"/>
      <c r="AB32" s="76"/>
      <c r="AC32" s="25"/>
      <c r="AD32" s="25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7"/>
      <c r="N33" s="37"/>
      <c r="O33" s="25"/>
      <c r="P33" s="25"/>
      <c r="Q33" s="25"/>
      <c r="R33" s="25"/>
      <c r="S33" s="25"/>
      <c r="T33" s="25"/>
      <c r="U33" s="1"/>
      <c r="V33" s="40"/>
      <c r="W33" s="1"/>
      <c r="X33" s="25"/>
      <c r="Y33" s="25"/>
      <c r="Z33" s="25"/>
      <c r="AA33" s="25"/>
      <c r="AB33" s="1"/>
      <c r="AC33" s="1"/>
      <c r="AD33" s="1"/>
      <c r="AE33" s="1"/>
      <c r="AF33" s="1"/>
      <c r="AG33" s="1"/>
      <c r="AH33" s="1"/>
      <c r="AI33" s="1"/>
      <c r="AJ33" s="1"/>
      <c r="AK33" s="41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25"/>
      <c r="Q34" s="25"/>
      <c r="R34" s="25"/>
      <c r="S34" s="25"/>
      <c r="T34" s="25"/>
      <c r="U34" s="1"/>
      <c r="V34" s="40"/>
      <c r="W34" s="1"/>
      <c r="X34" s="1"/>
      <c r="Y34" s="25"/>
      <c r="Z34" s="25"/>
      <c r="AA34" s="76"/>
      <c r="AB34" s="1"/>
      <c r="AC34" s="1"/>
      <c r="AD34" s="1"/>
      <c r="AE34" s="1"/>
      <c r="AF34" s="1"/>
      <c r="AG34" s="1"/>
      <c r="AH34" s="1"/>
      <c r="AI34" s="1"/>
      <c r="AJ34" s="1"/>
      <c r="AK34" s="41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25"/>
      <c r="Q35" s="25"/>
      <c r="R35" s="25"/>
      <c r="S35" s="25"/>
      <c r="T35" s="25"/>
      <c r="U35" s="1"/>
      <c r="V35" s="40"/>
      <c r="W35" s="1"/>
      <c r="X35" s="1"/>
      <c r="Y35" s="25"/>
      <c r="Z35" s="25"/>
      <c r="AA35" s="76"/>
      <c r="AB35" s="76"/>
      <c r="AC35" s="25"/>
      <c r="AD35" s="25"/>
      <c r="AE35" s="25"/>
      <c r="AF35" s="25"/>
      <c r="AG35" s="25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25"/>
      <c r="Q36" s="25"/>
      <c r="R36" s="25"/>
      <c r="S36" s="25"/>
      <c r="T36" s="25"/>
      <c r="U36" s="1"/>
      <c r="V36" s="40"/>
      <c r="W36" s="1"/>
      <c r="X36" s="1"/>
      <c r="Y36" s="25"/>
      <c r="Z36" s="25"/>
      <c r="AA36" s="76"/>
      <c r="AB36" s="1"/>
      <c r="AC36" s="1"/>
      <c r="AD36" s="1"/>
      <c r="AE36" s="1"/>
      <c r="AF36" s="1"/>
      <c r="AG36" s="1"/>
      <c r="AH36" s="1"/>
      <c r="AI36" s="1"/>
      <c r="AJ36" s="1"/>
      <c r="AK36" s="41"/>
      <c r="AL36" s="9"/>
      <c r="AM36" s="78"/>
      <c r="AN36" s="78"/>
      <c r="AO36" s="78"/>
      <c r="AP36" s="78"/>
      <c r="AQ36" s="78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7"/>
      <c r="N37" s="37"/>
      <c r="O37" s="25"/>
      <c r="P37" s="25"/>
      <c r="Q37" s="25"/>
      <c r="R37" s="25"/>
      <c r="S37" s="25"/>
      <c r="T37" s="25"/>
      <c r="U37" s="1"/>
      <c r="V37" s="40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1"/>
      <c r="AH37" s="1"/>
      <c r="AI37" s="1"/>
      <c r="AJ37" s="1"/>
      <c r="AK37" s="41"/>
      <c r="AL37" s="9"/>
      <c r="AM37" s="78"/>
      <c r="AN37" s="78"/>
      <c r="AO37" s="78"/>
      <c r="AP37" s="78"/>
      <c r="AQ37" s="78"/>
    </row>
    <row r="38" spans="1:43" ht="15" customHeight="1" x14ac:dyDescent="0.25">
      <c r="A38" s="7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25"/>
      <c r="Q38" s="25"/>
      <c r="R38" s="25"/>
      <c r="S38" s="25"/>
      <c r="T38" s="25"/>
      <c r="U38" s="1"/>
      <c r="V38" s="40"/>
      <c r="W38" s="1"/>
      <c r="X38" s="1"/>
      <c r="Y38" s="25"/>
      <c r="Z38" s="25"/>
      <c r="AA38" s="76"/>
      <c r="AB38" s="1"/>
      <c r="AC38" s="1"/>
      <c r="AD38" s="1"/>
      <c r="AE38" s="1"/>
      <c r="AF38" s="1"/>
      <c r="AG38" s="1"/>
      <c r="AH38" s="1"/>
      <c r="AI38" s="1"/>
      <c r="AJ38" s="1"/>
      <c r="AK38" s="41"/>
      <c r="AL38" s="9"/>
    </row>
    <row r="39" spans="1:43" ht="15" customHeight="1" x14ac:dyDescent="0.25">
      <c r="A39" s="7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25"/>
      <c r="Q39" s="25"/>
      <c r="R39" s="25"/>
      <c r="S39" s="25"/>
      <c r="T39" s="25"/>
      <c r="U39" s="1"/>
      <c r="V39" s="40"/>
      <c r="W39" s="1"/>
      <c r="X39" s="1"/>
      <c r="Y39" s="25"/>
      <c r="Z39" s="25"/>
      <c r="AA39" s="76"/>
      <c r="AB39" s="76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7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25"/>
      <c r="Q40" s="25"/>
      <c r="R40" s="25"/>
      <c r="S40" s="25"/>
      <c r="T40" s="25"/>
      <c r="U40" s="1"/>
      <c r="V40" s="40"/>
      <c r="W40" s="1"/>
      <c r="X40" s="1"/>
      <c r="Y40" s="25"/>
      <c r="Z40" s="25"/>
      <c r="AA40" s="76"/>
      <c r="AB40" s="76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40"/>
      <c r="W41" s="1"/>
      <c r="X41" s="1"/>
      <c r="Y41" s="25"/>
      <c r="Z41" s="25"/>
      <c r="AA41" s="76"/>
      <c r="AB41" s="76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7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40"/>
      <c r="W42" s="1"/>
      <c r="X42" s="1"/>
      <c r="Y42" s="25"/>
      <c r="Z42" s="25"/>
      <c r="AA42" s="76"/>
      <c r="AB42" s="76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0"/>
      <c r="O43" s="25"/>
      <c r="P43" s="25"/>
      <c r="Q43" s="25"/>
      <c r="R43" s="25"/>
      <c r="S43" s="25"/>
      <c r="T43" s="25"/>
      <c r="U43" s="1"/>
      <c r="V43" s="40"/>
      <c r="W43" s="1"/>
      <c r="X43" s="1"/>
      <c r="Y43" s="25"/>
      <c r="Z43" s="25"/>
      <c r="AA43" s="76"/>
      <c r="AB43" s="1"/>
      <c r="AC43" s="1"/>
      <c r="AD43" s="1"/>
      <c r="AE43" s="1"/>
      <c r="AF43" s="1"/>
      <c r="AG43" s="1"/>
      <c r="AH43" s="1"/>
      <c r="AI43" s="1"/>
      <c r="AJ43" s="1"/>
      <c r="AK43" s="41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0"/>
      <c r="O44" s="25"/>
      <c r="P44" s="25"/>
      <c r="Q44" s="25"/>
      <c r="R44" s="25"/>
      <c r="S44" s="25"/>
      <c r="T44" s="25"/>
      <c r="U44" s="1"/>
      <c r="V44" s="40"/>
      <c r="W44" s="1"/>
      <c r="X44" s="1"/>
      <c r="Y44" s="25"/>
      <c r="Z44" s="25"/>
      <c r="AA44" s="76"/>
      <c r="AB44" s="1"/>
      <c r="AC44" s="1"/>
      <c r="AD44" s="1"/>
      <c r="AE44" s="1"/>
      <c r="AF44" s="1"/>
      <c r="AG44" s="1"/>
      <c r="AH44" s="1"/>
      <c r="AI44" s="1"/>
      <c r="AJ44" s="1"/>
      <c r="AK44" s="41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5"/>
      <c r="P45" s="25"/>
      <c r="Q45" s="25"/>
      <c r="R45" s="25"/>
      <c r="S45" s="25"/>
      <c r="T45" s="25"/>
      <c r="U45" s="1"/>
      <c r="V45" s="40"/>
      <c r="W45" s="1"/>
      <c r="X45" s="1"/>
      <c r="Y45" s="25"/>
      <c r="Z45" s="25"/>
      <c r="AA45" s="76"/>
      <c r="AB45" s="1"/>
      <c r="AC45" s="1"/>
      <c r="AD45" s="1"/>
      <c r="AE45" s="1"/>
      <c r="AF45" s="1"/>
      <c r="AG45" s="1"/>
      <c r="AH45" s="1"/>
      <c r="AI45" s="1"/>
      <c r="AJ45" s="1"/>
      <c r="AK45" s="41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25"/>
      <c r="Q46" s="25"/>
      <c r="R46" s="25"/>
      <c r="S46" s="25"/>
      <c r="T46" s="25"/>
      <c r="U46" s="1"/>
      <c r="V46" s="40"/>
      <c r="W46" s="1"/>
      <c r="X46" s="1"/>
      <c r="Y46" s="25"/>
      <c r="Z46" s="25"/>
      <c r="AA46" s="76"/>
      <c r="AB46" s="1"/>
      <c r="AC46" s="1"/>
      <c r="AD46" s="1"/>
      <c r="AE46" s="1"/>
      <c r="AF46" s="1"/>
      <c r="AG46" s="1"/>
      <c r="AH46" s="1"/>
      <c r="AI46" s="1"/>
      <c r="AJ46" s="1"/>
      <c r="AK46" s="41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5"/>
      <c r="P47" s="25"/>
      <c r="Q47" s="25"/>
      <c r="R47" s="25"/>
      <c r="S47" s="25"/>
      <c r="T47" s="25"/>
      <c r="U47" s="1"/>
      <c r="V47" s="40"/>
      <c r="W47" s="1"/>
      <c r="X47" s="1"/>
      <c r="Y47" s="25"/>
      <c r="Z47" s="25"/>
      <c r="AA47" s="76"/>
      <c r="AB47" s="1"/>
      <c r="AC47" s="1"/>
      <c r="AD47" s="1"/>
      <c r="AE47" s="1"/>
      <c r="AF47" s="1"/>
      <c r="AG47" s="1"/>
      <c r="AH47" s="1"/>
      <c r="AI47" s="1"/>
      <c r="AJ47" s="1"/>
      <c r="AK47" s="41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25"/>
      <c r="Q51" s="25"/>
      <c r="R51" s="25"/>
      <c r="S51" s="25"/>
      <c r="T51" s="25"/>
    </row>
    <row r="52" spans="16:20" ht="15" customHeight="1" x14ac:dyDescent="0.25">
      <c r="P52" s="25"/>
      <c r="Q52" s="25"/>
      <c r="R52" s="25"/>
      <c r="S52" s="25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  <c r="S86" s="1"/>
      <c r="T86" s="25"/>
    </row>
  </sheetData>
  <sortState ref="B13:AJ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2017-10-11T17:43:26Z</dcterms:modified>
</cp:coreProperties>
</file>